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<sst xmlns="http://schemas.openxmlformats.org/spreadsheetml/2006/main" count="175" uniqueCount="151">
  <si>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</si>
  <si>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</si>
  <si>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</si>
  <si>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</si>
  <si>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</si>
  <si>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</si>
  <si>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</si>
  <si>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</si>
  <si>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</si>
  <si>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</si>
  <si>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</si>
  <si>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</si>
  <si>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</si>
  <si>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</si>
  <si>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</si>
  <si>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</si>
  <si>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</si>
  <si>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</si>
  <si>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</si>
  <si>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</si>
  <si>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</si>
  <si>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</si>
  <si>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</si>
  <si>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</si>
  <si>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</si>
  <si>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</si>
  <si>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</si>
  <si>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</si>
  <si>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</si>
  <si>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</si>
  <si>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</si>
  <si>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</si>
  <si>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</si>
  <si>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</si>
  <si>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</si>
  <si>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</si>
  <si>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</si>
  <si>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</si>
  <si>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</si>
  <si>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</si>
  <si>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</si>
  <si>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</si>
  <si>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</si>
  <si>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</si>
  <si>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</si>
  <si>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</si>
  <si>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</si>
  <si>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</si>
  <si>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</si>
  <si>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</si>
  <si>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</si>
  <si>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</si>
  <si>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</si>
  <si>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</si>
  <si>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</si>
  <si>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</si>
  <si>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</si>
  <si>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</si>
  <si>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</si>
  <si>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</si>
  <si>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</si>
  <si>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</si>
  <si>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</si>
  <si>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</si>
  <si>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</si>
  <si>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</si>
  <si>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</si>
  <si>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</si>
  <si>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</si>
  <si>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</si>
  <si>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</si>
  <si>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</si>
  <si>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</si>
  <si>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</si>
  <si>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</si>
  <si>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</si>
  <si>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</si>
  <si>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</si>
  <si>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</si>
  <si>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</si>
  <si>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</si>
  <si>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</si>
  <si>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</si>
  <si>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</si>
  <si>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</si>
  <si>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</si>
  <si>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</si>
  <si>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</si>
  <si>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</si>
  <si>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</si>
  <si>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</si>
  <si>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</si>
  <si>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</si>
  <si>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</si>
  <si>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</si>
  <si>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</si>
  <si>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</si>
  <si>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</si>
  <si>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</si>
  <si>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</si>
  <si>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</si>
  <si>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</si>
  <si>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</si>
  <si>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</si>
  <si>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</si>
  <si>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</si>
  <si>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</si>
  <si>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</si>
  <si>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</si>
  <si>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</si>
  <si>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</si>
  <si>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</si>
  <si>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</si>
  <si>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</si>
  <si>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</si>
  <si>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</si>
  <si>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</si>
  <si>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</si>
  <si>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</si>
  <si>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</si>
  <si>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</si>
  <si>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</si>
  <si>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</si>
  <si>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</si>
  <si>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</si>
  <si>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</si>
  <si>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</si>
  <si>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</si>
  <si>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</si>
  <si>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</si>
  <si>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</si>
  <si>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</si>
  <si>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</si>
  <si>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</si>
  <si>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</si>
  <si>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</si>
  <si>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</si>
  <si>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</si>
  <si>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</si>
  <si>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</si>
  <si>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</si>
  <si>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</si>
  <si>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</si>
  <si>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</si>
  <si>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</si>
  <si>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</si>
  <si>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</si>
  <si>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</si>
  <si>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</si>
  <si>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</si>
  <si>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27.02.2017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</si>
</sst>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5" fillId="25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2">
      <selection activeCell="AG10" sqref="AG10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3" t="s">
        <v>116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5"/>
      <c r="AF4" s="285"/>
      <c r="AG4" s="285"/>
      <c r="AH4" s="285"/>
    </row>
    <row r="5" spans="1:34" ht="20.25" customHeight="1">
      <c r="A5" s="248" t="s">
        <v>6</v>
      </c>
      <c r="B5" s="207"/>
      <c r="C5" s="241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49" t="s">
        <v>13</v>
      </c>
      <c r="K5" s="249" t="s">
        <v>14</v>
      </c>
      <c r="L5" s="249" t="s">
        <v>15</v>
      </c>
      <c r="M5" s="276" t="s">
        <v>62</v>
      </c>
      <c r="N5" s="249" t="s">
        <v>86</v>
      </c>
      <c r="O5" s="249"/>
      <c r="P5" s="249"/>
      <c r="Q5" s="250" t="s">
        <v>3</v>
      </c>
      <c r="R5" s="251" t="s">
        <v>4</v>
      </c>
      <c r="S5" s="252" t="s">
        <v>2</v>
      </c>
      <c r="T5" s="252"/>
      <c r="U5" s="44"/>
      <c r="V5" s="253" t="s">
        <v>81</v>
      </c>
      <c r="W5" s="253" t="s">
        <v>70</v>
      </c>
      <c r="X5" s="253" t="s">
        <v>63</v>
      </c>
      <c r="Y5" s="259" t="s">
        <v>35</v>
      </c>
      <c r="Z5" s="262" t="s">
        <v>85</v>
      </c>
      <c r="AA5" s="243" t="s">
        <v>68</v>
      </c>
      <c r="AB5" s="243" t="s">
        <v>69</v>
      </c>
      <c r="AC5" s="286" t="s">
        <v>71</v>
      </c>
      <c r="AE5" s="245" t="s">
        <v>84</v>
      </c>
      <c r="AF5" s="246"/>
      <c r="AH5" s="208" t="s">
        <v>115</v>
      </c>
    </row>
    <row r="6" spans="1:32" ht="20.25" customHeight="1">
      <c r="A6" s="248"/>
      <c r="B6" s="207"/>
      <c r="C6" s="242"/>
      <c r="E6" s="15"/>
      <c r="F6" s="15"/>
      <c r="G6" s="16"/>
      <c r="H6" s="15"/>
      <c r="I6" s="15"/>
      <c r="J6" s="249"/>
      <c r="K6" s="249"/>
      <c r="L6" s="249"/>
      <c r="M6" s="277"/>
      <c r="N6" s="249"/>
      <c r="O6" s="249"/>
      <c r="P6" s="249"/>
      <c r="Q6" s="250"/>
      <c r="R6" s="251"/>
      <c r="S6" s="225"/>
      <c r="T6" s="225"/>
      <c r="U6" s="226"/>
      <c r="V6" s="254"/>
      <c r="W6" s="254"/>
      <c r="X6" s="254"/>
      <c r="Y6" s="260"/>
      <c r="Z6" s="263"/>
      <c r="AA6" s="289"/>
      <c r="AB6" s="289"/>
      <c r="AC6" s="287"/>
      <c r="AD6" s="208"/>
      <c r="AE6" s="223"/>
      <c r="AF6" s="224"/>
    </row>
    <row r="7" spans="1:34" ht="111.75" customHeight="1">
      <c r="A7" s="248"/>
      <c r="B7" s="15" t="s">
        <v>113</v>
      </c>
      <c r="C7" s="242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49"/>
      <c r="K7" s="249"/>
      <c r="L7" s="249"/>
      <c r="M7" s="278"/>
      <c r="N7" s="249"/>
      <c r="O7" s="249"/>
      <c r="P7" s="249"/>
      <c r="Q7" s="250"/>
      <c r="R7" s="250"/>
      <c r="S7" s="247" t="s">
        <v>5</v>
      </c>
      <c r="T7" s="247"/>
      <c r="U7" s="42"/>
      <c r="V7" s="258"/>
      <c r="W7" s="255"/>
      <c r="X7" s="258"/>
      <c r="Y7" s="261"/>
      <c r="Z7" s="264"/>
      <c r="AA7" s="244"/>
      <c r="AB7" s="244"/>
      <c r="AC7" s="288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10169534.48</v>
      </c>
      <c r="AH9" s="230">
        <f>AG9/AD9*100</f>
        <v>17.21549541994117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2035526.68</v>
      </c>
      <c r="AH10" s="231">
        <f>AG10/AD10*100</f>
        <v>14.693239727566867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>
        <f>451196.53+332740.16</f>
        <v>783936.69</v>
      </c>
      <c r="AH11" s="232">
        <f aca="true" t="shared" si="3" ref="AH11:AH67">AG11/AD11*100</f>
        <v>18.295254376417816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33">
        <v>1043663.87</v>
      </c>
      <c r="AH12" s="232">
        <f t="shared" si="3"/>
        <v>12.944543598425753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79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1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80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2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33">
        <f>38352.05+32179.65</f>
        <v>70531.70000000001</v>
      </c>
      <c r="AH14" s="232">
        <f t="shared" si="3"/>
        <v>14.781035129522172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40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33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33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1030547</v>
      </c>
      <c r="AH17" s="231">
        <f t="shared" si="3"/>
        <v>16.859762153159874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33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33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33"/>
      <c r="AH20" s="232">
        <f t="shared" si="3"/>
        <v>0</v>
      </c>
    </row>
    <row r="21" spans="1:34" ht="20.25" customHeight="1">
      <c r="A21" s="22"/>
      <c r="B21" s="202"/>
      <c r="C21" s="273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33"/>
      <c r="AH21" s="232">
        <f t="shared" si="3"/>
        <v>0</v>
      </c>
    </row>
    <row r="22" spans="1:34" ht="40.5" customHeight="1">
      <c r="A22" s="22"/>
      <c r="B22" s="203"/>
      <c r="C22" s="274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33">
        <f>650252+225720</f>
        <v>875972</v>
      </c>
      <c r="AH22" s="232">
        <f t="shared" si="3"/>
        <v>26.743019165026453</v>
      </c>
    </row>
    <row r="23" spans="1:34" ht="19.5" customHeight="1">
      <c r="A23" s="22"/>
      <c r="B23" s="204"/>
      <c r="C23" s="275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33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65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66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67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68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156773.84</v>
      </c>
      <c r="AH28" s="231">
        <f t="shared" si="3"/>
        <v>6.319487262173492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69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33">
        <f>24523.67+4769.34+10805.47+19081.78+3449.77</f>
        <v>62630.02999999999</v>
      </c>
      <c r="AH29" s="232">
        <f t="shared" si="3"/>
        <v>3.672669325045446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69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33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69"/>
      <c r="AD31" s="98">
        <f>Z32</f>
        <v>29200</v>
      </c>
      <c r="AE31" s="188"/>
      <c r="AF31" s="187"/>
      <c r="AG31" s="233"/>
      <c r="AH31" s="232">
        <f t="shared" si="3"/>
        <v>0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70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33">
        <f>1663.1+365.88+41998.23+9239.61+8105.44+32771.55</f>
        <v>94143.81000000001</v>
      </c>
      <c r="AH32" s="232">
        <f t="shared" si="3"/>
        <v>13.255957476767112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5958131.69</v>
      </c>
      <c r="AH33" s="231">
        <f t="shared" si="3"/>
        <v>22.126190860704906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33">
        <f>492263.85+114163.52+163090.75</f>
        <v>769518.12</v>
      </c>
      <c r="AH34" s="232">
        <f t="shared" si="3"/>
        <v>17.32149083377992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33">
        <f>500760.42+434385+1621704+492534.67+850503.69+313343.46+279396.43+248352.38+447633.52</f>
        <v>5188613.57</v>
      </c>
      <c r="AH35" s="232">
        <f t="shared" si="3"/>
        <v>25.23364594352082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33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956537.5900000001</v>
      </c>
      <c r="AH39" s="231">
        <f t="shared" si="3"/>
        <v>13.618713640958472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158800+321890.43+189995.14+45500+240352.02</f>
        <v>956537.5900000001</v>
      </c>
      <c r="AH40" s="232">
        <f t="shared" si="3"/>
        <v>13.618713640958472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71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72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56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57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57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43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9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44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35">
        <f>AG65</f>
        <v>20854.309999999998</v>
      </c>
      <c r="AH64" s="230">
        <f t="shared" si="3"/>
        <v>2.6812289149178765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38">
        <f>AG66</f>
        <v>20854.309999999998</v>
      </c>
      <c r="AH65" s="231">
        <f t="shared" si="3"/>
        <v>2.6812289149178765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33">
        <f>11291.3+9563.01</f>
        <v>20854.309999999998</v>
      </c>
      <c r="AH66" s="232">
        <f t="shared" si="3"/>
        <v>2.6812289149178765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10190388.790000001</v>
      </c>
      <c r="AH67" s="229">
        <f t="shared" si="3"/>
        <v>17.017883219827393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4:C45"/>
    <mergeCell ref="K5:K7"/>
    <mergeCell ref="L5:L7"/>
    <mergeCell ref="V5:V7"/>
    <mergeCell ref="N5:P7"/>
    <mergeCell ref="C21:C23"/>
    <mergeCell ref="M5:M7"/>
    <mergeCell ref="AC49:AC51"/>
    <mergeCell ref="X5:X7"/>
    <mergeCell ref="Y5:Y7"/>
    <mergeCell ref="Z5:Z7"/>
    <mergeCell ref="AC25:AC27"/>
    <mergeCell ref="AC28:AC32"/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2017-02-24T12:50:27Z</cp:lastPrinted>
  <dcterms:created xsi:type="dcterms:W3CDTF">2014-01-17T10:52:16Z</dcterms:created>
  <dcterms:modified xsi:type="dcterms:W3CDTF">2017-02-27T14:35:58Z</dcterms:modified>
  <cp:category/>
  <cp:version/>
  <cp:contentType/>
  <cp:contentStatus/>
</cp:coreProperties>
</file>